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3\"/>
    </mc:Choice>
  </mc:AlternateContent>
  <xr:revisionPtr revIDLastSave="0" documentId="13_ncr:1_{A51B2507-8C62-400C-B1C6-21E7C24D80D1}" xr6:coauthVersionLast="47" xr6:coauthVersionMax="47" xr10:uidLastSave="{00000000-0000-0000-0000-000000000000}"/>
  <bookViews>
    <workbookView xWindow="-108" yWindow="-108" windowWidth="23256" windowHeight="12456" xr2:uid="{14124E8F-8221-4CBB-BA45-519F2A77785C}"/>
  </bookViews>
  <sheets>
    <sheet name="31.12.2023" sheetId="4" r:id="rId1"/>
    <sheet name="30.09.2023" sheetId="3" r:id="rId2"/>
    <sheet name="30,06,2023" sheetId="2" r:id="rId3"/>
    <sheet name="31.03.2023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4" l="1"/>
  <c r="B27" i="4"/>
  <c r="B22" i="4"/>
  <c r="B23" i="4" s="1"/>
  <c r="B16" i="4"/>
  <c r="C16" i="4" s="1"/>
  <c r="B28" i="4" s="1"/>
  <c r="B9" i="4"/>
  <c r="C21" i="4" s="1"/>
  <c r="B27" i="3"/>
  <c r="B22" i="3"/>
  <c r="B23" i="3" s="1"/>
  <c r="C21" i="3"/>
  <c r="C20" i="3"/>
  <c r="B16" i="3"/>
  <c r="C16" i="3" s="1"/>
  <c r="B28" i="3" s="1"/>
  <c r="B9" i="3"/>
  <c r="B9" i="2"/>
  <c r="B27" i="2"/>
  <c r="B22" i="2"/>
  <c r="C22" i="2" s="1"/>
  <c r="C21" i="2"/>
  <c r="C20" i="2"/>
  <c r="B16" i="2"/>
  <c r="C16" i="2" s="1"/>
  <c r="B28" i="2" s="1"/>
  <c r="B29" i="2" s="1"/>
  <c r="B34" i="2" s="1"/>
  <c r="B35" i="2" s="1"/>
  <c r="B24" i="1"/>
  <c r="C24" i="1" s="1"/>
  <c r="C22" i="4" l="1"/>
  <c r="B29" i="4"/>
  <c r="B35" i="4" s="1"/>
  <c r="C20" i="4"/>
  <c r="C23" i="4" s="1"/>
  <c r="B29" i="3"/>
  <c r="B34" i="3" s="1"/>
  <c r="B35" i="3" s="1"/>
  <c r="C22" i="3"/>
  <c r="C23" i="3" s="1"/>
  <c r="C23" i="2"/>
  <c r="B23" i="2"/>
  <c r="C23" i="1"/>
  <c r="C25" i="1" s="1"/>
  <c r="B29" i="1"/>
  <c r="C22" i="1"/>
  <c r="B18" i="1"/>
  <c r="C18" i="1" l="1"/>
  <c r="B30" i="1" s="1"/>
  <c r="B31" i="1" s="1"/>
  <c r="B36" i="1" s="1"/>
  <c r="B37" i="1" s="1"/>
  <c r="B25" i="1"/>
</calcChain>
</file>

<file path=xl/sharedStrings.xml><?xml version="1.0" encoding="utf-8"?>
<sst xmlns="http://schemas.openxmlformats.org/spreadsheetml/2006/main" count="97" uniqueCount="23">
  <si>
    <t>COPRODUCTION</t>
  </si>
  <si>
    <t>%</t>
  </si>
  <si>
    <t>SOUTIEN CNC</t>
  </si>
  <si>
    <t>CNC</t>
  </si>
  <si>
    <t>Chifoumi</t>
  </si>
  <si>
    <t>VERIFICATION</t>
  </si>
  <si>
    <t>Réservé producteur</t>
  </si>
  <si>
    <t>Part producteur</t>
  </si>
  <si>
    <t>AVANCE CNC</t>
  </si>
  <si>
    <t>Avance à rembourser</t>
  </si>
  <si>
    <t>Report à nouveau</t>
  </si>
  <si>
    <t>Nouveau solde</t>
  </si>
  <si>
    <t>Débit</t>
  </si>
  <si>
    <t>OD BILAN</t>
  </si>
  <si>
    <t>CHIFOUMI PRODUCTIONS</t>
  </si>
  <si>
    <t>Crédit</t>
  </si>
  <si>
    <r>
      <t xml:space="preserve">BILAN AU </t>
    </r>
    <r>
      <rPr>
        <sz val="16"/>
        <color indexed="60"/>
        <rFont val="Times New Roman"/>
        <family val="1"/>
      </rPr>
      <t>31/03/2023</t>
    </r>
  </si>
  <si>
    <t>Déduction quote-part CNC</t>
  </si>
  <si>
    <t>COMPTE 167401 - AVANCE CNC M</t>
  </si>
  <si>
    <t xml:space="preserve"> /504</t>
  </si>
  <si>
    <r>
      <t xml:space="preserve">BILAN AU </t>
    </r>
    <r>
      <rPr>
        <sz val="16"/>
        <color indexed="60"/>
        <rFont val="Times New Roman"/>
        <family val="1"/>
      </rPr>
      <t>30/06/2023</t>
    </r>
  </si>
  <si>
    <r>
      <t xml:space="preserve">BILAN AU </t>
    </r>
    <r>
      <rPr>
        <sz val="16"/>
        <color indexed="60"/>
        <rFont val="Times New Roman"/>
        <family val="1"/>
      </rPr>
      <t>30/09/2023</t>
    </r>
  </si>
  <si>
    <r>
      <t xml:space="preserve">BILAN AU </t>
    </r>
    <r>
      <rPr>
        <sz val="16"/>
        <color indexed="60"/>
        <rFont val="Times New Roman"/>
        <family val="1"/>
      </rPr>
      <t>31/12/2023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</si>
</sst>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Times New Roman"/>
      <family val="2"/>
    </font>
    <font>
      <b/>
      <sz val="12"/>
      <color rgb="FFC00000"/>
      <name val="Times New Roman"/>
      <family val="1"/>
    </font>
    <font>
      <b/>
      <sz val="12"/>
      <color theme="1"/>
      <name val="Times New Roman"/>
      <family val="1"/>
    </font>
    <font>
      <sz val="16"/>
      <name val="Times New Roman"/>
      <family val="1"/>
    </font>
    <font>
      <sz val="10"/>
      <name val="Times New Roman"/>
      <family val="1"/>
    </font>
    <font>
      <sz val="10"/>
      <color indexed="18"/>
      <name val="Times New Roman"/>
      <family val="1"/>
    </font>
    <font>
      <sz val="8"/>
      <color indexed="18"/>
      <name val="Times New Roman"/>
      <family val="1"/>
    </font>
    <font>
      <sz val="16"/>
      <color indexed="6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7" fontId="0" fillId="0" borderId="0" xfId="0" applyNumberFormat="1"/>
    <xf numFmtId="37" fontId="1" fillId="0" borderId="0" xfId="0" applyNumberFormat="1" applyFont="1"/>
    <xf numFmtId="37" fontId="0" fillId="0" borderId="1" xfId="0" applyNumberFormat="1" applyBorder="1"/>
    <xf numFmtId="4" fontId="0" fillId="0" borderId="0" xfId="0" applyNumberFormat="1"/>
    <xf numFmtId="3" fontId="0" fillId="0" borderId="0" xfId="0" applyNumberFormat="1"/>
    <xf numFmtId="4" fontId="0" fillId="0" borderId="1" xfId="0" applyNumberFormat="1" applyBorder="1"/>
    <xf numFmtId="9" fontId="0" fillId="0" borderId="0" xfId="0" applyNumberFormat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4" fontId="1" fillId="0" borderId="0" xfId="0" applyNumberFormat="1" applyFont="1"/>
    <xf numFmtId="4" fontId="0" fillId="2" borderId="0" xfId="0" applyNumberFormat="1" applyFill="1"/>
    <xf numFmtId="4" fontId="0" fillId="2" borderId="1" xfId="0" applyNumberFormat="1" applyFill="1" applyBorder="1"/>
    <xf numFmtId="0" fontId="0" fillId="3" borderId="0" xfId="0" applyFill="1"/>
    <xf numFmtId="4" fontId="0" fillId="3" borderId="0" xfId="0" applyNumberFormat="1" applyFill="1"/>
    <xf numFmtId="4" fontId="0" fillId="3" borderId="1" xfId="0" applyNumberFormat="1" applyFill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" fontId="0" fillId="0" borderId="1" xfId="0" applyNumberFormat="1" applyBorder="1"/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F122E-4B5E-481A-8799-E86118B2FD09}">
  <dimension ref="A2:F38"/>
  <sheetViews>
    <sheetView tabSelected="1" topLeftCell="A16" zoomScaleNormal="100" workbookViewId="0">
      <selection activeCell="C22" sqref="C22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8" customFormat="1" ht="15" customHeight="1" x14ac:dyDescent="0.3">
      <c r="A2" s="27" t="s">
        <v>14</v>
      </c>
      <c r="B2" s="27"/>
      <c r="C2" s="27"/>
      <c r="D2" s="27"/>
      <c r="E2" s="17"/>
      <c r="F2" s="17"/>
    </row>
    <row r="3" spans="1:6" s="23" customFormat="1" ht="15" customHeight="1" x14ac:dyDescent="0.3">
      <c r="A3" s="19"/>
      <c r="B3" s="20"/>
      <c r="C3" s="20"/>
      <c r="D3" s="21"/>
      <c r="E3" s="21"/>
      <c r="F3" s="22"/>
    </row>
    <row r="4" spans="1:6" s="18" customFormat="1" ht="15" customHeight="1" x14ac:dyDescent="0.3">
      <c r="A4" s="27" t="s">
        <v>22</v>
      </c>
      <c r="B4" s="27"/>
      <c r="C4" s="27"/>
      <c r="D4" s="27"/>
      <c r="E4" s="17"/>
      <c r="F4" s="17"/>
    </row>
    <row r="5" spans="1:6" s="18" customFormat="1" ht="15" customHeight="1" x14ac:dyDescent="0.3">
      <c r="A5" s="27" t="s">
        <v>18</v>
      </c>
      <c r="B5" s="27"/>
      <c r="C5" s="27"/>
      <c r="D5" s="27"/>
      <c r="E5" s="17"/>
      <c r="F5" s="17"/>
    </row>
    <row r="9" spans="1:6" x14ac:dyDescent="0.3">
      <c r="A9" t="s">
        <v>0</v>
      </c>
      <c r="B9">
        <f>SUM(B10:B11)</f>
        <v>100</v>
      </c>
      <c r="C9" t="s">
        <v>1</v>
      </c>
    </row>
    <row r="10" spans="1:6" x14ac:dyDescent="0.3">
      <c r="A10" s="14" t="s">
        <v>3</v>
      </c>
      <c r="B10" s="14">
        <v>25</v>
      </c>
      <c r="C10" t="s">
        <v>1</v>
      </c>
    </row>
    <row r="11" spans="1:6" x14ac:dyDescent="0.3">
      <c r="A11" t="s">
        <v>4</v>
      </c>
      <c r="B11">
        <v>75</v>
      </c>
      <c r="C11" t="s">
        <v>1</v>
      </c>
    </row>
    <row r="14" spans="1:6" x14ac:dyDescent="0.3">
      <c r="A14" s="10" t="s">
        <v>2</v>
      </c>
      <c r="B14" s="2">
        <v>133406</v>
      </c>
    </row>
    <row r="15" spans="1:6" x14ac:dyDescent="0.3">
      <c r="A15" t="s">
        <v>6</v>
      </c>
      <c r="B15" s="3">
        <v>-50000</v>
      </c>
    </row>
    <row r="16" spans="1:6" x14ac:dyDescent="0.3">
      <c r="B16" s="1">
        <f>SUM(B14:B15)</f>
        <v>83406</v>
      </c>
      <c r="C16" s="15">
        <f>+B16*B10%</f>
        <v>20851.5</v>
      </c>
    </row>
    <row r="19" spans="1:4" x14ac:dyDescent="0.3">
      <c r="A19" t="s">
        <v>5</v>
      </c>
    </row>
    <row r="20" spans="1:4" x14ac:dyDescent="0.3">
      <c r="A20" t="s">
        <v>6</v>
      </c>
      <c r="B20" s="5">
        <v>50000</v>
      </c>
      <c r="C20" s="4">
        <f>+B20*$B$9%</f>
        <v>50000</v>
      </c>
    </row>
    <row r="21" spans="1:4" x14ac:dyDescent="0.3">
      <c r="A21" t="s">
        <v>6</v>
      </c>
      <c r="B21" s="5">
        <v>0</v>
      </c>
      <c r="C21" s="4">
        <f>(B21-(B21*$B$10)%)*$B$9%</f>
        <v>0</v>
      </c>
      <c r="D21" t="s">
        <v>17</v>
      </c>
    </row>
    <row r="22" spans="1:4" x14ac:dyDescent="0.3">
      <c r="B22" s="24">
        <f>+B14-B20-B21</f>
        <v>83406</v>
      </c>
      <c r="C22" s="6">
        <f>+B22*$B$11%</f>
        <v>62554.5</v>
      </c>
    </row>
    <row r="23" spans="1:4" x14ac:dyDescent="0.3">
      <c r="B23" s="5">
        <f>SUM(B20:B22)</f>
        <v>133406</v>
      </c>
      <c r="C23" s="11">
        <f>SUM(C20:C22)</f>
        <v>112554.5</v>
      </c>
      <c r="D23" s="10" t="s">
        <v>7</v>
      </c>
    </row>
    <row r="26" spans="1:4" x14ac:dyDescent="0.3">
      <c r="A26" t="s">
        <v>8</v>
      </c>
      <c r="B26" s="4">
        <v>550000</v>
      </c>
    </row>
    <row r="27" spans="1:4" x14ac:dyDescent="0.3">
      <c r="A27" t="s">
        <v>9</v>
      </c>
      <c r="B27" s="4">
        <f>+B26*C27</f>
        <v>440000</v>
      </c>
      <c r="C27" s="7">
        <v>0.8</v>
      </c>
    </row>
    <row r="28" spans="1:4" x14ac:dyDescent="0.3">
      <c r="B28" s="16">
        <f>-C16</f>
        <v>-20851.5</v>
      </c>
    </row>
    <row r="29" spans="1:4" x14ac:dyDescent="0.3">
      <c r="B29" s="12">
        <f>SUM(B27:B28)</f>
        <v>419148.5</v>
      </c>
    </row>
    <row r="32" spans="1:4" x14ac:dyDescent="0.3">
      <c r="A32" t="s">
        <v>13</v>
      </c>
    </row>
    <row r="33" spans="1:3" x14ac:dyDescent="0.3">
      <c r="A33" t="s">
        <v>10</v>
      </c>
      <c r="B33" s="4">
        <v>426276.75</v>
      </c>
    </row>
    <row r="34" spans="1:3" x14ac:dyDescent="0.3">
      <c r="A34" t="s">
        <v>11</v>
      </c>
      <c r="B34" s="13">
        <f>+B29</f>
        <v>419148.5</v>
      </c>
    </row>
    <row r="35" spans="1:3" x14ac:dyDescent="0.3">
      <c r="B35" s="25">
        <f>+B33-B34</f>
        <v>7128.25</v>
      </c>
      <c r="C35" s="9"/>
    </row>
    <row r="37" spans="1:3" x14ac:dyDescent="0.3">
      <c r="A37" s="26" t="s">
        <v>12</v>
      </c>
      <c r="B37" s="8">
        <v>167401</v>
      </c>
      <c r="C37" s="8"/>
    </row>
    <row r="38" spans="1:3" x14ac:dyDescent="0.3">
      <c r="A38" s="26" t="s">
        <v>15</v>
      </c>
      <c r="B38" s="8">
        <v>757100</v>
      </c>
      <c r="C38" s="8" t="s">
        <v>19</v>
      </c>
    </row>
  </sheetData>
  <mergeCells count="3">
    <mergeCell ref="A2:D2"/>
    <mergeCell ref="A4:D4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4D519-7B06-4B7B-8022-857C651BEA4B}">
  <dimension ref="A2:F38"/>
  <sheetViews>
    <sheetView topLeftCell="A28" zoomScaleNormal="100" workbookViewId="0">
      <selection activeCell="B25" sqref="B25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8" customFormat="1" ht="15" customHeight="1" x14ac:dyDescent="0.3">
      <c r="A2" s="27" t="s">
        <v>14</v>
      </c>
      <c r="B2" s="27"/>
      <c r="C2" s="27"/>
      <c r="D2" s="27"/>
      <c r="E2" s="17"/>
      <c r="F2" s="17"/>
    </row>
    <row r="3" spans="1:6" s="23" customFormat="1" ht="15" customHeight="1" x14ac:dyDescent="0.3">
      <c r="A3" s="19"/>
      <c r="B3" s="20"/>
      <c r="C3" s="20"/>
      <c r="D3" s="21"/>
      <c r="E3" s="21"/>
      <c r="F3" s="22"/>
    </row>
    <row r="4" spans="1:6" s="18" customFormat="1" ht="15" customHeight="1" x14ac:dyDescent="0.3">
      <c r="A4" s="27" t="s">
        <v>21</v>
      </c>
      <c r="B4" s="27"/>
      <c r="C4" s="27"/>
      <c r="D4" s="27"/>
      <c r="E4" s="17"/>
      <c r="F4" s="17"/>
    </row>
    <row r="5" spans="1:6" s="18" customFormat="1" ht="15" customHeight="1" x14ac:dyDescent="0.3">
      <c r="A5" s="27" t="s">
        <v>18</v>
      </c>
      <c r="B5" s="27"/>
      <c r="C5" s="27"/>
      <c r="D5" s="27"/>
      <c r="E5" s="17"/>
      <c r="F5" s="17"/>
    </row>
    <row r="9" spans="1:6" x14ac:dyDescent="0.3">
      <c r="A9" t="s">
        <v>0</v>
      </c>
      <c r="B9">
        <f>SUM(B10:B11)</f>
        <v>100</v>
      </c>
      <c r="C9" t="s">
        <v>1</v>
      </c>
    </row>
    <row r="10" spans="1:6" x14ac:dyDescent="0.3">
      <c r="A10" s="14" t="s">
        <v>3</v>
      </c>
      <c r="B10" s="14">
        <v>25</v>
      </c>
      <c r="C10" t="s">
        <v>1</v>
      </c>
    </row>
    <row r="11" spans="1:6" x14ac:dyDescent="0.3">
      <c r="A11" t="s">
        <v>4</v>
      </c>
      <c r="B11">
        <v>75</v>
      </c>
      <c r="C11" t="s">
        <v>1</v>
      </c>
    </row>
    <row r="14" spans="1:6" x14ac:dyDescent="0.3">
      <c r="A14" s="10" t="s">
        <v>2</v>
      </c>
      <c r="B14" s="2">
        <v>133405</v>
      </c>
    </row>
    <row r="15" spans="1:6" x14ac:dyDescent="0.3">
      <c r="A15" t="s">
        <v>6</v>
      </c>
      <c r="B15" s="3">
        <v>-50000</v>
      </c>
    </row>
    <row r="16" spans="1:6" x14ac:dyDescent="0.3">
      <c r="B16" s="1">
        <f>SUM(B14:B15)</f>
        <v>83405</v>
      </c>
      <c r="C16" s="15">
        <f>+B16*B10%</f>
        <v>20851.25</v>
      </c>
    </row>
    <row r="19" spans="1:4" x14ac:dyDescent="0.3">
      <c r="A19" t="s">
        <v>5</v>
      </c>
    </row>
    <row r="20" spans="1:4" x14ac:dyDescent="0.3">
      <c r="A20" t="s">
        <v>6</v>
      </c>
      <c r="B20" s="5">
        <v>50000</v>
      </c>
      <c r="C20" s="4">
        <f>+B20*$B$9%</f>
        <v>50000</v>
      </c>
    </row>
    <row r="21" spans="1:4" x14ac:dyDescent="0.3">
      <c r="A21" t="s">
        <v>6</v>
      </c>
      <c r="B21" s="5">
        <v>0</v>
      </c>
      <c r="C21" s="4">
        <f>(B21-(B21*$B$10)%)*$B$9%</f>
        <v>0</v>
      </c>
      <c r="D21" t="s">
        <v>17</v>
      </c>
    </row>
    <row r="22" spans="1:4" x14ac:dyDescent="0.3">
      <c r="B22" s="24">
        <f>+B14-B20-B21</f>
        <v>83405</v>
      </c>
      <c r="C22" s="6">
        <f>+B22*$B$11%</f>
        <v>62553.75</v>
      </c>
    </row>
    <row r="23" spans="1:4" x14ac:dyDescent="0.3">
      <c r="B23" s="5">
        <f>SUM(B20:B22)</f>
        <v>133405</v>
      </c>
      <c r="C23" s="11">
        <f>SUM(C20:C22)</f>
        <v>112553.75</v>
      </c>
      <c r="D23" s="10" t="s">
        <v>7</v>
      </c>
    </row>
    <row r="26" spans="1:4" x14ac:dyDescent="0.3">
      <c r="A26" t="s">
        <v>8</v>
      </c>
      <c r="B26" s="4">
        <v>550000</v>
      </c>
    </row>
    <row r="27" spans="1:4" x14ac:dyDescent="0.3">
      <c r="A27" t="s">
        <v>9</v>
      </c>
      <c r="B27" s="4">
        <f>+B26*C27</f>
        <v>440000</v>
      </c>
      <c r="C27" s="7">
        <v>0.8</v>
      </c>
    </row>
    <row r="28" spans="1:4" x14ac:dyDescent="0.3">
      <c r="B28" s="16">
        <f>-C16</f>
        <v>-20851.25</v>
      </c>
    </row>
    <row r="29" spans="1:4" x14ac:dyDescent="0.3">
      <c r="B29" s="12">
        <f>SUM(B27:B28)</f>
        <v>419148.75</v>
      </c>
    </row>
    <row r="32" spans="1:4" x14ac:dyDescent="0.3">
      <c r="A32" t="s">
        <v>13</v>
      </c>
    </row>
    <row r="33" spans="1:3" x14ac:dyDescent="0.3">
      <c r="A33" t="s">
        <v>10</v>
      </c>
      <c r="B33" s="4">
        <v>426276.75</v>
      </c>
    </row>
    <row r="34" spans="1:3" x14ac:dyDescent="0.3">
      <c r="A34" t="s">
        <v>11</v>
      </c>
      <c r="B34" s="13">
        <f>+B29</f>
        <v>419148.75</v>
      </c>
    </row>
    <row r="35" spans="1:3" x14ac:dyDescent="0.3">
      <c r="B35" s="25">
        <f>+B33-B34</f>
        <v>7128</v>
      </c>
      <c r="C35" s="9"/>
    </row>
    <row r="37" spans="1:3" x14ac:dyDescent="0.3">
      <c r="A37" s="26" t="s">
        <v>12</v>
      </c>
      <c r="B37" s="8">
        <v>167401</v>
      </c>
      <c r="C37" s="8"/>
    </row>
    <row r="38" spans="1:3" x14ac:dyDescent="0.3">
      <c r="A38" s="26" t="s">
        <v>15</v>
      </c>
      <c r="B38" s="8">
        <v>757100</v>
      </c>
      <c r="C38" s="8" t="s">
        <v>19</v>
      </c>
    </row>
  </sheetData>
  <mergeCells count="3">
    <mergeCell ref="A2:D2"/>
    <mergeCell ref="A4:D4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586DB-31B6-4566-9632-F5C9DB64CA41}">
  <dimension ref="A2:F38"/>
  <sheetViews>
    <sheetView zoomScaleNormal="100" workbookViewId="0">
      <selection activeCell="D26" sqref="D26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8" customFormat="1" ht="15" customHeight="1" x14ac:dyDescent="0.3">
      <c r="A2" s="27" t="s">
        <v>14</v>
      </c>
      <c r="B2" s="27"/>
      <c r="C2" s="27"/>
      <c r="D2" s="27"/>
      <c r="E2" s="17"/>
      <c r="F2" s="17"/>
    </row>
    <row r="3" spans="1:6" s="23" customFormat="1" ht="15" customHeight="1" x14ac:dyDescent="0.3">
      <c r="A3" s="19"/>
      <c r="B3" s="20"/>
      <c r="C3" s="20"/>
      <c r="D3" s="21"/>
      <c r="E3" s="21"/>
      <c r="F3" s="22"/>
    </row>
    <row r="4" spans="1:6" s="18" customFormat="1" ht="15" customHeight="1" x14ac:dyDescent="0.3">
      <c r="A4" s="27" t="s">
        <v>20</v>
      </c>
      <c r="B4" s="27"/>
      <c r="C4" s="27"/>
      <c r="D4" s="27"/>
      <c r="E4" s="17"/>
      <c r="F4" s="17"/>
    </row>
    <row r="5" spans="1:6" s="18" customFormat="1" ht="15" customHeight="1" x14ac:dyDescent="0.3">
      <c r="A5" s="27" t="s">
        <v>18</v>
      </c>
      <c r="B5" s="27"/>
      <c r="C5" s="27"/>
      <c r="D5" s="27"/>
      <c r="E5" s="17"/>
      <c r="F5" s="17"/>
    </row>
    <row r="9" spans="1:6" x14ac:dyDescent="0.3">
      <c r="A9" t="s">
        <v>0</v>
      </c>
      <c r="B9">
        <f>SUM(B10:B11)</f>
        <v>100</v>
      </c>
      <c r="C9" t="s">
        <v>1</v>
      </c>
    </row>
    <row r="10" spans="1:6" x14ac:dyDescent="0.3">
      <c r="A10" s="14" t="s">
        <v>3</v>
      </c>
      <c r="B10" s="14">
        <v>25</v>
      </c>
      <c r="C10" t="s">
        <v>1</v>
      </c>
    </row>
    <row r="11" spans="1:6" x14ac:dyDescent="0.3">
      <c r="A11" t="s">
        <v>4</v>
      </c>
      <c r="B11">
        <v>75</v>
      </c>
      <c r="C11" t="s">
        <v>1</v>
      </c>
    </row>
    <row r="14" spans="1:6" x14ac:dyDescent="0.3">
      <c r="A14" s="10" t="s">
        <v>2</v>
      </c>
      <c r="B14" s="2">
        <v>104993</v>
      </c>
    </row>
    <row r="15" spans="1:6" x14ac:dyDescent="0.3">
      <c r="A15" t="s">
        <v>6</v>
      </c>
      <c r="B15" s="3">
        <v>-50000</v>
      </c>
    </row>
    <row r="16" spans="1:6" x14ac:dyDescent="0.3">
      <c r="B16" s="1">
        <f>SUM(B14:B15)</f>
        <v>54993</v>
      </c>
      <c r="C16" s="15">
        <f>+B16*B10%</f>
        <v>13748.25</v>
      </c>
    </row>
    <row r="19" spans="1:4" x14ac:dyDescent="0.3">
      <c r="A19" t="s">
        <v>5</v>
      </c>
    </row>
    <row r="20" spans="1:4" x14ac:dyDescent="0.3">
      <c r="A20" t="s">
        <v>6</v>
      </c>
      <c r="B20" s="5">
        <v>50000</v>
      </c>
      <c r="C20" s="4">
        <f>+B20*$B$9%</f>
        <v>50000</v>
      </c>
    </row>
    <row r="21" spans="1:4" x14ac:dyDescent="0.3">
      <c r="A21" t="s">
        <v>6</v>
      </c>
      <c r="B21" s="5">
        <v>0</v>
      </c>
      <c r="C21" s="4">
        <f>(B21-(B21*$B$10)%)*$B$9%</f>
        <v>0</v>
      </c>
      <c r="D21" t="s">
        <v>17</v>
      </c>
    </row>
    <row r="22" spans="1:4" x14ac:dyDescent="0.3">
      <c r="B22" s="24">
        <f>+B14-B20-B21</f>
        <v>54993</v>
      </c>
      <c r="C22" s="6">
        <f>+B22*$B$11%</f>
        <v>41244.75</v>
      </c>
    </row>
    <row r="23" spans="1:4" x14ac:dyDescent="0.3">
      <c r="B23" s="5">
        <f>SUM(B20:B22)</f>
        <v>104993</v>
      </c>
      <c r="C23" s="11">
        <f>SUM(C20:C22)</f>
        <v>91244.75</v>
      </c>
      <c r="D23" s="10" t="s">
        <v>7</v>
      </c>
    </row>
    <row r="26" spans="1:4" x14ac:dyDescent="0.3">
      <c r="A26" t="s">
        <v>8</v>
      </c>
      <c r="B26" s="4">
        <v>550000</v>
      </c>
    </row>
    <row r="27" spans="1:4" x14ac:dyDescent="0.3">
      <c r="A27" t="s">
        <v>9</v>
      </c>
      <c r="B27" s="4">
        <f>+B26*C27</f>
        <v>440000</v>
      </c>
      <c r="C27" s="7">
        <v>0.8</v>
      </c>
    </row>
    <row r="28" spans="1:4" x14ac:dyDescent="0.3">
      <c r="B28" s="16">
        <f>-C16</f>
        <v>-13748.25</v>
      </c>
    </row>
    <row r="29" spans="1:4" x14ac:dyDescent="0.3">
      <c r="B29" s="12">
        <f>SUM(B27:B28)</f>
        <v>426251.75</v>
      </c>
    </row>
    <row r="32" spans="1:4" x14ac:dyDescent="0.3">
      <c r="A32" t="s">
        <v>13</v>
      </c>
    </row>
    <row r="33" spans="1:3" x14ac:dyDescent="0.3">
      <c r="A33" t="s">
        <v>10</v>
      </c>
      <c r="B33" s="4">
        <v>426276.75</v>
      </c>
    </row>
    <row r="34" spans="1:3" x14ac:dyDescent="0.3">
      <c r="A34" t="s">
        <v>11</v>
      </c>
      <c r="B34" s="13">
        <f>+B29</f>
        <v>426251.75</v>
      </c>
    </row>
    <row r="35" spans="1:3" x14ac:dyDescent="0.3">
      <c r="B35" s="25">
        <f>+B33-B34</f>
        <v>25</v>
      </c>
      <c r="C35" s="9"/>
    </row>
    <row r="37" spans="1:3" x14ac:dyDescent="0.3">
      <c r="A37" s="26" t="s">
        <v>12</v>
      </c>
      <c r="B37" s="8">
        <v>167401</v>
      </c>
      <c r="C37" s="8"/>
    </row>
    <row r="38" spans="1:3" x14ac:dyDescent="0.3">
      <c r="A38" s="26" t="s">
        <v>15</v>
      </c>
      <c r="B38" s="8">
        <v>757100</v>
      </c>
      <c r="C38" s="8" t="s">
        <v>19</v>
      </c>
    </row>
  </sheetData>
  <mergeCells count="3">
    <mergeCell ref="A2:D2"/>
    <mergeCell ref="A4:D4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8EA90-2D1F-4EEF-9B23-15320409096C}">
  <dimension ref="A2:F40"/>
  <sheetViews>
    <sheetView zoomScaleNormal="100" workbookViewId="0">
      <selection activeCell="B36" sqref="B36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8" customFormat="1" ht="15" customHeight="1" x14ac:dyDescent="0.3">
      <c r="A2" s="27" t="s">
        <v>14</v>
      </c>
      <c r="B2" s="27"/>
      <c r="C2" s="27"/>
      <c r="D2" s="27"/>
      <c r="E2" s="17"/>
      <c r="F2" s="17"/>
    </row>
    <row r="3" spans="1:6" s="23" customFormat="1" ht="15" customHeight="1" x14ac:dyDescent="0.3">
      <c r="A3" s="19"/>
      <c r="B3" s="20"/>
      <c r="C3" s="20"/>
      <c r="D3" s="21"/>
      <c r="E3" s="21"/>
      <c r="F3" s="22"/>
    </row>
    <row r="4" spans="1:6" s="18" customFormat="1" ht="15" customHeight="1" x14ac:dyDescent="0.3">
      <c r="A4" s="27" t="s">
        <v>16</v>
      </c>
      <c r="B4" s="27"/>
      <c r="C4" s="27"/>
      <c r="D4" s="27"/>
      <c r="E4" s="17"/>
      <c r="F4" s="17"/>
    </row>
    <row r="5" spans="1:6" s="18" customFormat="1" ht="15" customHeight="1" x14ac:dyDescent="0.3">
      <c r="A5" s="27" t="s">
        <v>18</v>
      </c>
      <c r="B5" s="27"/>
      <c r="C5" s="27"/>
      <c r="D5" s="27"/>
      <c r="E5" s="17"/>
      <c r="F5" s="17"/>
    </row>
    <row r="9" spans="1:6" x14ac:dyDescent="0.3">
      <c r="A9" t="s">
        <v>0</v>
      </c>
      <c r="B9">
        <v>100</v>
      </c>
      <c r="C9" t="s">
        <v>1</v>
      </c>
    </row>
    <row r="10" spans="1:6" x14ac:dyDescent="0.3">
      <c r="A10" s="14" t="s">
        <v>3</v>
      </c>
      <c r="B10" s="14">
        <v>25</v>
      </c>
    </row>
    <row r="11" spans="1:6" x14ac:dyDescent="0.3">
      <c r="B11">
        <v>0</v>
      </c>
      <c r="C11" t="s">
        <v>1</v>
      </c>
    </row>
    <row r="12" spans="1:6" x14ac:dyDescent="0.3">
      <c r="B12">
        <v>0</v>
      </c>
      <c r="C12" t="s">
        <v>1</v>
      </c>
    </row>
    <row r="13" spans="1:6" x14ac:dyDescent="0.3">
      <c r="A13" t="s">
        <v>4</v>
      </c>
      <c r="B13">
        <v>75</v>
      </c>
      <c r="C13" t="s">
        <v>1</v>
      </c>
    </row>
    <row r="16" spans="1:6" x14ac:dyDescent="0.3">
      <c r="A16" s="10" t="s">
        <v>2</v>
      </c>
      <c r="B16" s="2">
        <v>104992</v>
      </c>
    </row>
    <row r="17" spans="1:4" x14ac:dyDescent="0.3">
      <c r="A17" t="s">
        <v>6</v>
      </c>
      <c r="B17" s="3">
        <v>-50000</v>
      </c>
    </row>
    <row r="18" spans="1:4" x14ac:dyDescent="0.3">
      <c r="B18" s="1">
        <f>SUM(B16:B17)</f>
        <v>54992</v>
      </c>
      <c r="C18" s="15">
        <f>+B18*B10%</f>
        <v>13748</v>
      </c>
    </row>
    <row r="21" spans="1:4" x14ac:dyDescent="0.3">
      <c r="A21" t="s">
        <v>5</v>
      </c>
    </row>
    <row r="22" spans="1:4" x14ac:dyDescent="0.3">
      <c r="A22" t="s">
        <v>6</v>
      </c>
      <c r="B22" s="5">
        <v>50000</v>
      </c>
      <c r="C22" s="4">
        <f>+B22*$B$9%</f>
        <v>50000</v>
      </c>
    </row>
    <row r="23" spans="1:4" x14ac:dyDescent="0.3">
      <c r="A23" t="s">
        <v>6</v>
      </c>
      <c r="B23" s="5">
        <v>0</v>
      </c>
      <c r="C23" s="4">
        <f>(B23-(B23*$B$10)%)*$B$9%</f>
        <v>0</v>
      </c>
      <c r="D23" t="s">
        <v>17</v>
      </c>
    </row>
    <row r="24" spans="1:4" x14ac:dyDescent="0.3">
      <c r="B24" s="24">
        <f>+B16-B22-B23</f>
        <v>54992</v>
      </c>
      <c r="C24" s="6">
        <f>+B24*$B$13%</f>
        <v>41244</v>
      </c>
    </row>
    <row r="25" spans="1:4" x14ac:dyDescent="0.3">
      <c r="B25" s="5">
        <f>SUM(B22:B24)</f>
        <v>104992</v>
      </c>
      <c r="C25" s="11">
        <f>SUM(C22:C24)</f>
        <v>91244</v>
      </c>
      <c r="D25" s="10" t="s">
        <v>7</v>
      </c>
    </row>
    <row r="28" spans="1:4" x14ac:dyDescent="0.3">
      <c r="A28" t="s">
        <v>8</v>
      </c>
      <c r="B28" s="4">
        <v>550000</v>
      </c>
    </row>
    <row r="29" spans="1:4" x14ac:dyDescent="0.3">
      <c r="A29" t="s">
        <v>9</v>
      </c>
      <c r="B29" s="4">
        <f>+B28*C29</f>
        <v>440000</v>
      </c>
      <c r="C29" s="7">
        <v>0.8</v>
      </c>
    </row>
    <row r="30" spans="1:4" x14ac:dyDescent="0.3">
      <c r="B30" s="16">
        <f>-C18</f>
        <v>-13748</v>
      </c>
    </row>
    <row r="31" spans="1:4" x14ac:dyDescent="0.3">
      <c r="B31" s="12">
        <f>SUM(B29:B30)</f>
        <v>426252</v>
      </c>
    </row>
    <row r="34" spans="1:3" x14ac:dyDescent="0.3">
      <c r="A34" t="s">
        <v>13</v>
      </c>
    </row>
    <row r="35" spans="1:3" x14ac:dyDescent="0.3">
      <c r="A35" t="s">
        <v>10</v>
      </c>
      <c r="B35" s="4">
        <v>426276.75</v>
      </c>
    </row>
    <row r="36" spans="1:3" x14ac:dyDescent="0.3">
      <c r="A36" t="s">
        <v>11</v>
      </c>
      <c r="B36" s="13">
        <f>+B31</f>
        <v>426252</v>
      </c>
    </row>
    <row r="37" spans="1:3" x14ac:dyDescent="0.3">
      <c r="B37" s="25">
        <f>+B35-B36</f>
        <v>24.75</v>
      </c>
      <c r="C37" s="9"/>
    </row>
    <row r="39" spans="1:3" x14ac:dyDescent="0.3">
      <c r="A39" s="26" t="s">
        <v>12</v>
      </c>
      <c r="B39" s="8">
        <v>167401</v>
      </c>
      <c r="C39" s="8"/>
    </row>
    <row r="40" spans="1:3" x14ac:dyDescent="0.3">
      <c r="A40" s="26" t="s">
        <v>15</v>
      </c>
      <c r="B40" s="8">
        <v>757100</v>
      </c>
      <c r="C40" s="8" t="s">
        <v>19</v>
      </c>
    </row>
  </sheetData>
  <mergeCells count="3">
    <mergeCell ref="A5:D5"/>
    <mergeCell ref="A4:D4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31.12.2023</vt:lpstr>
      <vt:lpstr>30.09.2023</vt:lpstr>
      <vt:lpstr>30,06,2023</vt:lpstr>
      <vt:lpstr>31.03.2023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CHI-FOU-MI</dc:creator>
  <cp:lastModifiedBy>Elisabeth Wittersheim</cp:lastModifiedBy>
  <cp:lastPrinted>2023-10-03T10:34:35Z</cp:lastPrinted>
  <dcterms:created xsi:type="dcterms:W3CDTF">2023-04-06T11:52:18Z</dcterms:created>
  <dcterms:modified xsi:type="dcterms:W3CDTF">2023-12-31T12:21:28Z</dcterms:modified>
</cp:coreProperties>
</file>